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T\Controladoria\Transparência\00_Atualização Transparência 2022\Planilha_Financeira\Planilha Financeira\RedeHEMO\2023\"/>
    </mc:Choice>
  </mc:AlternateContent>
  <bookViews>
    <workbookView xWindow="0" yWindow="0" windowWidth="20385" windowHeight="7260"/>
  </bookViews>
  <sheets>
    <sheet name="05.2023" sheetId="1" r:id="rId1"/>
  </sheets>
  <definedNames>
    <definedName name="_xlnm.Print_Area" localSheetId="0">'05.2023'!$A$1:$B$147</definedName>
  </definedNames>
  <calcPr calcId="152511"/>
</workbook>
</file>

<file path=xl/calcChain.xml><?xml version="1.0" encoding="utf-8"?>
<calcChain xmlns="http://schemas.openxmlformats.org/spreadsheetml/2006/main">
  <c r="B135" i="1" l="1"/>
  <c r="B49" i="1"/>
  <c r="B134" i="1" l="1"/>
  <c r="B126" i="1"/>
  <c r="B120" i="1"/>
  <c r="B118" i="1"/>
  <c r="B115" i="1"/>
  <c r="B109" i="1"/>
  <c r="B86" i="1"/>
  <c r="B82" i="1"/>
  <c r="B67" i="1"/>
  <c r="B73" i="1" s="1"/>
  <c r="B59" i="1"/>
  <c r="B64" i="1" s="1"/>
  <c r="B48" i="1"/>
  <c r="B46" i="1"/>
  <c r="B41" i="1"/>
  <c r="B38" i="1"/>
  <c r="B33" i="1"/>
  <c r="B27" i="1"/>
  <c r="B25" i="1"/>
  <c r="B56" i="1" l="1"/>
  <c r="B35" i="1"/>
  <c r="B102" i="1"/>
  <c r="B110" i="1" s="1"/>
  <c r="B136" i="1"/>
  <c r="B128" i="1"/>
  <c r="B129" i="1" l="1"/>
</calcChain>
</file>

<file path=xl/sharedStrings.xml><?xml version="1.0" encoding="utf-8"?>
<sst xmlns="http://schemas.openxmlformats.org/spreadsheetml/2006/main" count="124" uniqueCount="124">
  <si>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</si>
  <si>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</si>
  <si>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</si>
  <si>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</si>
  <si>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</si>
  <si>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</si>
  <si>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</si>
  <si>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</si>
  <si>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</si>
  <si>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</si>
  <si>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</si>
  <si>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</si>
  <si>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</si>
  <si>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</si>
  <si>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</si>
  <si>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</si>
  <si>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</si>
  <si>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</si>
  <si>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</si>
  <si>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</si>
  <si>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</si>
  <si>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</si>
  <si>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</si>
  <si>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</si>
  <si>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</si>
  <si>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</si>
  <si>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</si>
  <si>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</si>
  <si>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</si>
  <si>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</si>
  <si>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</si>
  <si>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</si>
  <si>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</si>
  <si>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</si>
  <si>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</si>
  <si>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</si>
  <si>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</si>
  <si>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</si>
  <si>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</si>
  <si>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</si>
  <si>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</si>
  <si>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</si>
  <si>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</si>
  <si>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2.5.7 -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</si>
  <si>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</si>
  <si>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</si>
  <si>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</si>
  <si>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</si>
  <si>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</si>
  <si>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</si>
  <si>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</si>
  <si>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</si>
  <si>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</si>
  <si>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</si>
  <si>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</si>
  <si>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</si>
  <si>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>4.1.3 - Conta Investimento - FIC Giro 2512 /003 / 1087-5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</si>
  <si>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</si>
  <si>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</si>
  <si>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</si>
  <si>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</si>
  <si>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</si>
  <si>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</si>
  <si>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</si>
  <si>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</si>
  <si>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</si>
  <si>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</si>
  <si>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</si>
  <si>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</si>
  <si>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</si>
  <si>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</si>
  <si>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</si>
  <si>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</si>
  <si>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</si>
  <si>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</si>
  <si>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</si>
  <si>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</si>
  <si>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</si>
  <si>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</si>
  <si>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</si>
  <si>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</si>
  <si>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</si>
  <si>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</si>
  <si>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</si>
  <si>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</si>
  <si>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</si>
  <si>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t>5.1.8.15 - IRRF/IOF S/Aplicação Financeira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</si>
  <si>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</si>
  <si>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</si>
  <si>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</si>
  <si>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</si>
  <si>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</si>
  <si>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</si>
  <si>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</si>
  <si>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</si>
  <si>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</si>
  <si>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</si>
  <si>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</si>
  <si>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</si>
  <si>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</si>
  <si>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</si>
  <si>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</si>
  <si>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</si>
  <si>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</si>
  <si>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</si>
  <si>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</si>
  <si>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</si>
  <si>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</si>
  <si>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</si>
  <si>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</si>
  <si>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</si>
  <si>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</si>
  <si>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</si>
  <si>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</si>
  <si>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</si>
  <si>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</si>
  <si>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</si>
  <si>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</si>
  <si>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</si>
  <si>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</si>
  <si>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</si>
  <si>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</si>
  <si>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t>Competência: 05/2023</t>
  </si>
  <si>
    <t>7.SALDO BANCÁRIO FINAL EM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</si>
</sst>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/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0" fillId="0" borderId="7" xfId="1" applyFont="1" applyFill="1" applyBorder="1" applyAlignment="1">
      <alignment vertical="center" wrapText="1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</cellXfs>
  <cellStyles count="5">
    <cellStyle name="Normal" xfId="0" builtinId="0"/>
    <cellStyle name="Normal 2" xfId="2"/>
    <cellStyle name="Separador de milhares 2" xfId="3"/>
    <cellStyle name="Separador de milhares 2 2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139</xdr:row>
      <xdr:rowOff>68036</xdr:rowOff>
    </xdr:from>
    <xdr:to>
      <xdr:col>0</xdr:col>
      <xdr:colOff>6937242</xdr:colOff>
      <xdr:row>144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966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showGridLines="0" tabSelected="1" zoomScale="85" zoomScaleNormal="85" zoomScaleSheetLayoutView="70" zoomScalePageLayoutView="55" workbookViewId="0">
      <selection activeCell="B136" sqref="B136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 x14ac:dyDescent="0.25"/>
    <row r="2" spans="1:4" x14ac:dyDescent="0.25">
      <c r="A2" s="106" t="s">
        <v>0</v>
      </c>
      <c r="B2" s="107"/>
      <c r="C2" s="2"/>
      <c r="D2" s="1"/>
    </row>
    <row r="3" spans="1:4" x14ac:dyDescent="0.25">
      <c r="A3" s="108"/>
      <c r="B3" s="109"/>
      <c r="C3" s="3"/>
      <c r="D3" s="1"/>
    </row>
    <row r="4" spans="1:4" x14ac:dyDescent="0.25">
      <c r="A4" s="108"/>
      <c r="B4" s="109"/>
      <c r="C4" s="3"/>
      <c r="D4" s="1"/>
    </row>
    <row r="5" spans="1:4" x14ac:dyDescent="0.25">
      <c r="A5" s="108"/>
      <c r="B5" s="109"/>
      <c r="C5" s="3"/>
      <c r="D5" s="1"/>
    </row>
    <row r="6" spans="1:4" x14ac:dyDescent="0.25">
      <c r="A6" s="108"/>
      <c r="B6" s="109"/>
      <c r="C6" s="3"/>
      <c r="D6" s="1"/>
    </row>
    <row r="7" spans="1:4" x14ac:dyDescent="0.25">
      <c r="A7" s="110"/>
      <c r="B7" s="111"/>
      <c r="C7" s="3"/>
      <c r="D7" s="1"/>
    </row>
    <row r="8" spans="1:4" ht="23.25" customHeight="1" x14ac:dyDescent="0.25">
      <c r="A8" s="112" t="s">
        <v>1</v>
      </c>
      <c r="B8" s="112"/>
      <c r="C8" s="3"/>
      <c r="D8" s="1"/>
    </row>
    <row r="9" spans="1:4" ht="23.25" customHeight="1" x14ac:dyDescent="0.25">
      <c r="A9" s="112"/>
      <c r="B9" s="112"/>
      <c r="C9" s="3"/>
      <c r="D9" s="1"/>
    </row>
    <row r="10" spans="1:4" x14ac:dyDescent="0.25">
      <c r="A10" s="113" t="s">
        <v>2</v>
      </c>
      <c r="B10" s="114"/>
      <c r="C10" s="3"/>
      <c r="D10" s="1"/>
    </row>
    <row r="11" spans="1:4" x14ac:dyDescent="0.25">
      <c r="A11" s="4" t="s">
        <v>3</v>
      </c>
      <c r="B11" s="5"/>
      <c r="C11" s="3"/>
      <c r="D11" s="1"/>
    </row>
    <row r="12" spans="1:4" x14ac:dyDescent="0.25">
      <c r="A12" s="115" t="s">
        <v>4</v>
      </c>
      <c r="B12" s="116"/>
      <c r="C12" s="3"/>
      <c r="D12" s="1"/>
    </row>
    <row r="13" spans="1:4" x14ac:dyDescent="0.25">
      <c r="A13" s="6" t="s">
        <v>5</v>
      </c>
      <c r="B13" s="7"/>
      <c r="C13" s="3"/>
      <c r="D13" s="1"/>
    </row>
    <row r="14" spans="1:4" s="8" customFormat="1" x14ac:dyDescent="0.25">
      <c r="A14" s="117" t="s">
        <v>6</v>
      </c>
      <c r="B14" s="118"/>
      <c r="C14" s="3"/>
    </row>
    <row r="15" spans="1:4" s="8" customFormat="1" x14ac:dyDescent="0.25">
      <c r="A15" s="9" t="s">
        <v>7</v>
      </c>
      <c r="B15" s="10"/>
      <c r="C15" s="3"/>
    </row>
    <row r="16" spans="1:4" x14ac:dyDescent="0.25">
      <c r="A16" s="11" t="s">
        <v>8</v>
      </c>
      <c r="B16" s="11"/>
      <c r="C16" s="3"/>
      <c r="D16" s="1"/>
    </row>
    <row r="17" spans="1:4" x14ac:dyDescent="0.25">
      <c r="A17" s="115" t="s">
        <v>121</v>
      </c>
      <c r="B17" s="116"/>
      <c r="C17" s="3"/>
      <c r="D17" s="1"/>
    </row>
    <row r="18" spans="1:4" x14ac:dyDescent="0.25">
      <c r="A18" s="6"/>
      <c r="B18" s="7"/>
      <c r="C18" s="3"/>
      <c r="D18" s="1"/>
    </row>
    <row r="19" spans="1:4" s="14" customFormat="1" x14ac:dyDescent="0.25">
      <c r="A19" s="12" t="s">
        <v>9</v>
      </c>
      <c r="B19" s="13">
        <v>4837298.24</v>
      </c>
      <c r="C19" s="3"/>
    </row>
    <row r="20" spans="1:4" s="14" customFormat="1" x14ac:dyDescent="0.25">
      <c r="A20" s="15" t="s">
        <v>10</v>
      </c>
      <c r="B20" s="16">
        <v>0</v>
      </c>
      <c r="C20" s="3"/>
    </row>
    <row r="21" spans="1:4" s="14" customFormat="1" x14ac:dyDescent="0.25">
      <c r="A21" s="17"/>
      <c r="B21" s="18"/>
      <c r="C21" s="3"/>
    </row>
    <row r="22" spans="1:4" ht="26.25" x14ac:dyDescent="0.25">
      <c r="A22" s="97" t="s">
        <v>11</v>
      </c>
      <c r="B22" s="98"/>
      <c r="C22" s="3"/>
      <c r="D22" s="1"/>
    </row>
    <row r="23" spans="1:4" x14ac:dyDescent="0.25">
      <c r="A23" s="19" t="s">
        <v>122</v>
      </c>
      <c r="B23" s="20" t="s">
        <v>12</v>
      </c>
      <c r="C23" s="3"/>
      <c r="D23" s="1"/>
    </row>
    <row r="24" spans="1:4" x14ac:dyDescent="0.25">
      <c r="A24" s="21" t="s">
        <v>13</v>
      </c>
      <c r="B24" s="22"/>
      <c r="C24" s="3"/>
      <c r="D24" s="1"/>
    </row>
    <row r="25" spans="1:4" x14ac:dyDescent="0.25">
      <c r="A25" s="23" t="s">
        <v>14</v>
      </c>
      <c r="B25" s="24">
        <f>SUM(B26)</f>
        <v>0</v>
      </c>
      <c r="C25" s="3"/>
      <c r="D25" s="1"/>
    </row>
    <row r="26" spans="1:4" x14ac:dyDescent="0.25">
      <c r="A26" s="25" t="s">
        <v>15</v>
      </c>
      <c r="B26" s="26">
        <v>0</v>
      </c>
      <c r="C26" s="3"/>
      <c r="D26" s="1"/>
    </row>
    <row r="27" spans="1:4" x14ac:dyDescent="0.25">
      <c r="A27" s="23" t="s">
        <v>16</v>
      </c>
      <c r="B27" s="24">
        <f>SUM(B28:B32)</f>
        <v>19133288.330000002</v>
      </c>
      <c r="C27" s="3"/>
      <c r="D27" s="1"/>
    </row>
    <row r="28" spans="1:4" x14ac:dyDescent="0.25">
      <c r="A28" s="27" t="s">
        <v>17</v>
      </c>
      <c r="B28" s="26">
        <v>2248.66</v>
      </c>
      <c r="C28" s="3"/>
      <c r="D28" s="1"/>
    </row>
    <row r="29" spans="1:4" x14ac:dyDescent="0.25">
      <c r="A29" s="27" t="s">
        <v>18</v>
      </c>
      <c r="B29" s="26">
        <v>13274999.689999999</v>
      </c>
      <c r="C29" s="3"/>
      <c r="D29" s="1"/>
    </row>
    <row r="30" spans="1:4" x14ac:dyDescent="0.25">
      <c r="A30" s="27" t="s">
        <v>19</v>
      </c>
      <c r="B30" s="26">
        <v>4486480.8600000003</v>
      </c>
      <c r="C30" s="3"/>
      <c r="D30" s="1"/>
    </row>
    <row r="31" spans="1:4" x14ac:dyDescent="0.25">
      <c r="A31" s="28" t="s">
        <v>20</v>
      </c>
      <c r="B31" s="26">
        <v>1332867.1200000001</v>
      </c>
      <c r="C31" s="3"/>
      <c r="D31" s="1"/>
    </row>
    <row r="32" spans="1:4" x14ac:dyDescent="0.25">
      <c r="A32" s="28" t="s">
        <v>21</v>
      </c>
      <c r="B32" s="26">
        <v>36692</v>
      </c>
      <c r="C32" s="3"/>
      <c r="D32" s="1"/>
    </row>
    <row r="33" spans="1:5" x14ac:dyDescent="0.25">
      <c r="A33" s="23" t="s">
        <v>22</v>
      </c>
      <c r="B33" s="24">
        <f>SUM(B34)</f>
        <v>8173640.4299999997</v>
      </c>
      <c r="C33" s="3"/>
      <c r="D33" s="1"/>
    </row>
    <row r="34" spans="1:5" x14ac:dyDescent="0.25">
      <c r="A34" s="27" t="s">
        <v>23</v>
      </c>
      <c r="B34" s="26">
        <v>8173640.4299999997</v>
      </c>
      <c r="C34" s="3"/>
      <c r="D34" s="1"/>
    </row>
    <row r="35" spans="1:5" x14ac:dyDescent="0.25">
      <c r="A35" s="29" t="s">
        <v>24</v>
      </c>
      <c r="B35" s="30">
        <f>SUM(B25,B27,B33)</f>
        <v>27306928.760000002</v>
      </c>
      <c r="C35" s="3"/>
      <c r="D35" s="1"/>
    </row>
    <row r="36" spans="1:5" x14ac:dyDescent="0.25">
      <c r="A36" s="31"/>
      <c r="B36" s="32"/>
      <c r="C36" s="3"/>
      <c r="D36" s="1"/>
    </row>
    <row r="37" spans="1:5" x14ac:dyDescent="0.25">
      <c r="A37" s="21" t="s">
        <v>25</v>
      </c>
      <c r="B37" s="21"/>
      <c r="C37" s="3"/>
      <c r="D37" s="1"/>
    </row>
    <row r="38" spans="1:5" s="35" customFormat="1" x14ac:dyDescent="0.25">
      <c r="A38" s="33" t="s">
        <v>26</v>
      </c>
      <c r="B38" s="34">
        <f>SUM(B39)</f>
        <v>4135338.04</v>
      </c>
      <c r="C38" s="3"/>
    </row>
    <row r="39" spans="1:5" x14ac:dyDescent="0.25">
      <c r="A39" s="28" t="s">
        <v>27</v>
      </c>
      <c r="B39" s="26">
        <v>4135338.04</v>
      </c>
      <c r="C39" s="3"/>
      <c r="D39" s="1"/>
    </row>
    <row r="40" spans="1:5" s="36" customFormat="1" x14ac:dyDescent="0.25">
      <c r="A40" s="33" t="s">
        <v>28</v>
      </c>
      <c r="B40" s="34">
        <v>0</v>
      </c>
      <c r="C40" s="3"/>
      <c r="D40" s="1"/>
    </row>
    <row r="41" spans="1:5" s="36" customFormat="1" x14ac:dyDescent="0.25">
      <c r="A41" s="37" t="s">
        <v>29</v>
      </c>
      <c r="B41" s="34">
        <f>SUM(B42:B45)</f>
        <v>117961.43000000001</v>
      </c>
      <c r="C41" s="38"/>
      <c r="D41" s="1"/>
      <c r="E41" s="39"/>
    </row>
    <row r="42" spans="1:5" x14ac:dyDescent="0.25">
      <c r="A42" s="27" t="s">
        <v>30</v>
      </c>
      <c r="B42" s="26">
        <v>29031.85</v>
      </c>
      <c r="C42" s="3"/>
      <c r="D42" s="1"/>
    </row>
    <row r="43" spans="1:5" x14ac:dyDescent="0.25">
      <c r="A43" s="27" t="s">
        <v>31</v>
      </c>
      <c r="B43" s="26">
        <v>80652.53</v>
      </c>
      <c r="C43" s="3"/>
      <c r="D43" s="1"/>
    </row>
    <row r="44" spans="1:5" x14ac:dyDescent="0.25">
      <c r="A44" s="28" t="s">
        <v>32</v>
      </c>
      <c r="B44" s="26">
        <v>8047.71</v>
      </c>
      <c r="C44" s="3"/>
      <c r="D44" s="1"/>
    </row>
    <row r="45" spans="1:5" x14ac:dyDescent="0.25">
      <c r="A45" s="28" t="s">
        <v>33</v>
      </c>
      <c r="B45" s="26">
        <v>229.34</v>
      </c>
      <c r="C45" s="3"/>
      <c r="D45" s="1"/>
    </row>
    <row r="46" spans="1:5" s="35" customFormat="1" x14ac:dyDescent="0.25">
      <c r="A46" s="37" t="s">
        <v>34</v>
      </c>
      <c r="B46" s="34">
        <f>SUM(B47)</f>
        <v>98157.93</v>
      </c>
      <c r="C46" s="40"/>
      <c r="D46" s="1"/>
    </row>
    <row r="47" spans="1:5" x14ac:dyDescent="0.25">
      <c r="A47" s="28" t="s">
        <v>35</v>
      </c>
      <c r="B47" s="26">
        <v>98157.93</v>
      </c>
      <c r="C47" s="41"/>
      <c r="D47" s="1"/>
    </row>
    <row r="48" spans="1:5" s="36" customFormat="1" x14ac:dyDescent="0.25">
      <c r="A48" s="37" t="s">
        <v>36</v>
      </c>
      <c r="B48" s="34">
        <f>SUM(B49:B55)</f>
        <v>73385.59</v>
      </c>
      <c r="C48" s="42"/>
    </row>
    <row r="49" spans="1:3" s="45" customFormat="1" x14ac:dyDescent="0.25">
      <c r="A49" s="43" t="s">
        <v>37</v>
      </c>
      <c r="B49" s="26">
        <f>60124.2+1091.2</f>
        <v>61215.399999999994</v>
      </c>
      <c r="C49" s="44"/>
    </row>
    <row r="50" spans="1:3" s="45" customFormat="1" x14ac:dyDescent="0.25">
      <c r="A50" s="46" t="s">
        <v>38</v>
      </c>
      <c r="B50" s="26">
        <v>6062.4</v>
      </c>
      <c r="C50" s="44"/>
    </row>
    <row r="51" spans="1:3" s="45" customFormat="1" x14ac:dyDescent="0.25">
      <c r="A51" s="43" t="s">
        <v>39</v>
      </c>
      <c r="B51" s="26">
        <v>2560.7399999999998</v>
      </c>
      <c r="C51" s="44"/>
    </row>
    <row r="52" spans="1:3" s="45" customFormat="1" x14ac:dyDescent="0.25">
      <c r="A52" s="43" t="s">
        <v>40</v>
      </c>
      <c r="B52" s="26">
        <v>3473.05</v>
      </c>
      <c r="C52" s="44"/>
    </row>
    <row r="53" spans="1:3" s="45" customFormat="1" x14ac:dyDescent="0.25">
      <c r="A53" s="43" t="s">
        <v>41</v>
      </c>
      <c r="B53" s="26">
        <v>0</v>
      </c>
      <c r="C53" s="44"/>
    </row>
    <row r="54" spans="1:3" s="45" customFormat="1" x14ac:dyDescent="0.25">
      <c r="A54" s="43" t="s">
        <v>42</v>
      </c>
      <c r="B54" s="26">
        <v>74</v>
      </c>
      <c r="C54" s="44"/>
    </row>
    <row r="55" spans="1:3" s="45" customFormat="1" x14ac:dyDescent="0.25">
      <c r="A55" s="43" t="s">
        <v>43</v>
      </c>
      <c r="B55" s="26">
        <v>0</v>
      </c>
      <c r="C55" s="44"/>
    </row>
    <row r="56" spans="1:3" s="45" customFormat="1" x14ac:dyDescent="0.25">
      <c r="A56" s="47" t="s">
        <v>44</v>
      </c>
      <c r="B56" s="48">
        <f>SUM(B38,B40,B41,B46,B48)</f>
        <v>4424842.9899999993</v>
      </c>
      <c r="C56" s="49"/>
    </row>
    <row r="57" spans="1:3" s="45" customFormat="1" x14ac:dyDescent="0.25">
      <c r="A57" s="50"/>
      <c r="B57" s="51"/>
      <c r="C57" s="49"/>
    </row>
    <row r="58" spans="1:3" s="45" customFormat="1" x14ac:dyDescent="0.25">
      <c r="A58" s="52" t="s">
        <v>45</v>
      </c>
      <c r="B58" s="53"/>
      <c r="C58" s="49"/>
    </row>
    <row r="59" spans="1:3" s="36" customFormat="1" x14ac:dyDescent="0.25">
      <c r="A59" s="33" t="s">
        <v>46</v>
      </c>
      <c r="B59" s="34">
        <f>SUM(B60:B63)</f>
        <v>5535104.2399999993</v>
      </c>
      <c r="C59" s="54"/>
    </row>
    <row r="60" spans="1:3" s="55" customFormat="1" x14ac:dyDescent="0.25">
      <c r="A60" s="27" t="s">
        <v>47</v>
      </c>
      <c r="B60" s="26">
        <v>95873.71</v>
      </c>
      <c r="C60" s="49"/>
    </row>
    <row r="61" spans="1:3" s="55" customFormat="1" x14ac:dyDescent="0.25">
      <c r="A61" s="27" t="s">
        <v>48</v>
      </c>
      <c r="B61" s="26">
        <v>405425.37</v>
      </c>
      <c r="C61" s="49"/>
    </row>
    <row r="62" spans="1:3" s="55" customFormat="1" x14ac:dyDescent="0.25">
      <c r="A62" s="28" t="s">
        <v>49</v>
      </c>
      <c r="B62" s="26">
        <v>5018657.8099999996</v>
      </c>
      <c r="C62" s="49"/>
    </row>
    <row r="63" spans="1:3" s="55" customFormat="1" x14ac:dyDescent="0.25">
      <c r="A63" s="28" t="s">
        <v>50</v>
      </c>
      <c r="B63" s="26">
        <v>15147.35</v>
      </c>
      <c r="C63" s="49"/>
    </row>
    <row r="64" spans="1:3" s="45" customFormat="1" x14ac:dyDescent="0.25">
      <c r="A64" s="47" t="s">
        <v>51</v>
      </c>
      <c r="B64" s="34">
        <f>B59</f>
        <v>5535104.2399999993</v>
      </c>
      <c r="C64" s="49"/>
    </row>
    <row r="65" spans="1:3" s="58" customFormat="1" x14ac:dyDescent="0.25">
      <c r="A65" s="4"/>
      <c r="B65" s="56"/>
      <c r="C65" s="57"/>
    </row>
    <row r="66" spans="1:3" s="45" customFormat="1" x14ac:dyDescent="0.25">
      <c r="A66" s="59" t="s">
        <v>52</v>
      </c>
      <c r="B66" s="60"/>
      <c r="C66" s="61"/>
    </row>
    <row r="67" spans="1:3" s="36" customFormat="1" x14ac:dyDescent="0.25">
      <c r="A67" s="62" t="s">
        <v>53</v>
      </c>
      <c r="B67" s="63">
        <f>SUM(B68:B72)</f>
        <v>4786107.79</v>
      </c>
      <c r="C67" s="64"/>
    </row>
    <row r="68" spans="1:3" s="55" customFormat="1" x14ac:dyDescent="0.25">
      <c r="A68" s="27" t="s">
        <v>54</v>
      </c>
      <c r="B68" s="26">
        <v>638315.26</v>
      </c>
      <c r="C68" s="49"/>
    </row>
    <row r="69" spans="1:3" s="55" customFormat="1" x14ac:dyDescent="0.25">
      <c r="A69" s="27" t="s">
        <v>55</v>
      </c>
      <c r="B69" s="26">
        <v>0</v>
      </c>
      <c r="C69" s="49"/>
    </row>
    <row r="70" spans="1:3" s="55" customFormat="1" x14ac:dyDescent="0.25">
      <c r="A70" s="28" t="s">
        <v>56</v>
      </c>
      <c r="B70" s="26">
        <v>4124000</v>
      </c>
      <c r="C70" s="49"/>
    </row>
    <row r="71" spans="1:3" s="55" customFormat="1" x14ac:dyDescent="0.25">
      <c r="A71" s="28" t="s">
        <v>57</v>
      </c>
      <c r="B71" s="26">
        <v>23792.53</v>
      </c>
      <c r="C71" s="49"/>
    </row>
    <row r="72" spans="1:3" s="55" customFormat="1" x14ac:dyDescent="0.25">
      <c r="A72" s="28" t="s">
        <v>58</v>
      </c>
      <c r="B72" s="26">
        <v>0</v>
      </c>
      <c r="C72" s="49"/>
    </row>
    <row r="73" spans="1:3" s="45" customFormat="1" x14ac:dyDescent="0.25">
      <c r="A73" s="52" t="s">
        <v>59</v>
      </c>
      <c r="B73" s="65">
        <f>B67</f>
        <v>4786107.79</v>
      </c>
      <c r="C73" s="61"/>
    </row>
    <row r="74" spans="1:3" s="58" customFormat="1" x14ac:dyDescent="0.25">
      <c r="A74" s="4"/>
      <c r="B74" s="56"/>
      <c r="C74" s="57"/>
    </row>
    <row r="75" spans="1:3" s="45" customFormat="1" x14ac:dyDescent="0.25">
      <c r="A75" s="52" t="s">
        <v>60</v>
      </c>
      <c r="B75" s="66"/>
      <c r="C75" s="61"/>
    </row>
    <row r="76" spans="1:3" s="45" customFormat="1" x14ac:dyDescent="0.25">
      <c r="A76" s="52" t="s">
        <v>61</v>
      </c>
      <c r="B76" s="52"/>
      <c r="C76" s="67"/>
    </row>
    <row r="77" spans="1:3" s="45" customFormat="1" x14ac:dyDescent="0.25">
      <c r="A77" s="62" t="s">
        <v>62</v>
      </c>
      <c r="B77" s="68">
        <v>1212592.9099999995</v>
      </c>
      <c r="C77" s="44"/>
    </row>
    <row r="78" spans="1:3" s="45" customFormat="1" x14ac:dyDescent="0.25">
      <c r="A78" s="50" t="s">
        <v>63</v>
      </c>
      <c r="B78" s="68">
        <v>1266993.4799999997</v>
      </c>
      <c r="C78" s="44"/>
    </row>
    <row r="79" spans="1:3" s="45" customFormat="1" x14ac:dyDescent="0.25">
      <c r="A79" s="50" t="s">
        <v>64</v>
      </c>
      <c r="B79" s="68">
        <v>1200294.45</v>
      </c>
      <c r="C79" s="44"/>
    </row>
    <row r="80" spans="1:3" s="45" customFormat="1" x14ac:dyDescent="0.25">
      <c r="A80" s="62" t="s">
        <v>65</v>
      </c>
      <c r="B80" s="34">
        <v>0</v>
      </c>
      <c r="C80" s="44"/>
    </row>
    <row r="81" spans="1:9" s="45" customFormat="1" x14ac:dyDescent="0.25">
      <c r="A81" s="62" t="s">
        <v>66</v>
      </c>
      <c r="B81" s="68">
        <v>167855.01</v>
      </c>
      <c r="C81" s="44"/>
    </row>
    <row r="82" spans="1:9" s="45" customFormat="1" x14ac:dyDescent="0.25">
      <c r="A82" s="62" t="s">
        <v>67</v>
      </c>
      <c r="B82" s="34">
        <f>SUM(B83:B84)</f>
        <v>554966.51</v>
      </c>
      <c r="C82" s="44"/>
    </row>
    <row r="83" spans="1:9" s="45" customFormat="1" x14ac:dyDescent="0.25">
      <c r="A83" s="69" t="s">
        <v>68</v>
      </c>
      <c r="B83" s="70">
        <v>553256.36</v>
      </c>
      <c r="C83" s="44"/>
    </row>
    <row r="84" spans="1:9" s="45" customFormat="1" x14ac:dyDescent="0.25">
      <c r="A84" s="69" t="s">
        <v>69</v>
      </c>
      <c r="B84" s="70">
        <v>1710.15</v>
      </c>
      <c r="C84" s="44"/>
    </row>
    <row r="85" spans="1:9" s="45" customFormat="1" ht="30" x14ac:dyDescent="0.25">
      <c r="A85" s="62" t="s">
        <v>70</v>
      </c>
      <c r="B85" s="34">
        <v>0</v>
      </c>
      <c r="C85" s="44"/>
    </row>
    <row r="86" spans="1:9" s="45" customFormat="1" x14ac:dyDescent="0.25">
      <c r="A86" s="71" t="s">
        <v>71</v>
      </c>
      <c r="B86" s="34">
        <f>SUM(B87:B101)</f>
        <v>147682.5</v>
      </c>
      <c r="C86" s="44"/>
    </row>
    <row r="87" spans="1:9" s="45" customFormat="1" x14ac:dyDescent="0.25">
      <c r="A87" s="69" t="s">
        <v>72</v>
      </c>
      <c r="B87" s="70">
        <v>32005.45</v>
      </c>
      <c r="C87" s="44"/>
    </row>
    <row r="88" spans="1:9" s="45" customFormat="1" x14ac:dyDescent="0.25">
      <c r="A88" s="69" t="s">
        <v>73</v>
      </c>
      <c r="B88" s="70">
        <v>46417.23</v>
      </c>
      <c r="C88" s="44"/>
    </row>
    <row r="89" spans="1:9" s="45" customFormat="1" x14ac:dyDescent="0.25">
      <c r="A89" s="69" t="s">
        <v>74</v>
      </c>
      <c r="B89" s="70">
        <v>12495</v>
      </c>
      <c r="C89" s="44"/>
      <c r="D89" s="55"/>
      <c r="E89" s="55"/>
      <c r="F89" s="55"/>
      <c r="G89" s="55"/>
      <c r="H89" s="55"/>
      <c r="I89" s="55"/>
    </row>
    <row r="90" spans="1:9" s="45" customFormat="1" x14ac:dyDescent="0.25">
      <c r="A90" s="69" t="s">
        <v>75</v>
      </c>
      <c r="B90" s="70">
        <v>0</v>
      </c>
      <c r="C90" s="44"/>
    </row>
    <row r="91" spans="1:9" s="45" customFormat="1" x14ac:dyDescent="0.25">
      <c r="A91" s="69" t="s">
        <v>76</v>
      </c>
      <c r="B91" s="70">
        <v>0</v>
      </c>
      <c r="C91" s="44"/>
    </row>
    <row r="92" spans="1:9" s="45" customFormat="1" x14ac:dyDescent="0.25">
      <c r="A92" s="69" t="s">
        <v>77</v>
      </c>
      <c r="B92" s="70">
        <v>0</v>
      </c>
      <c r="C92" s="44"/>
    </row>
    <row r="93" spans="1:9" s="45" customFormat="1" x14ac:dyDescent="0.25">
      <c r="A93" s="69" t="s">
        <v>78</v>
      </c>
      <c r="B93" s="70">
        <v>2777.26</v>
      </c>
      <c r="C93" s="44"/>
    </row>
    <row r="94" spans="1:9" s="45" customFormat="1" x14ac:dyDescent="0.25">
      <c r="A94" s="69" t="s">
        <v>79</v>
      </c>
      <c r="B94" s="70">
        <v>0</v>
      </c>
      <c r="C94" s="44"/>
    </row>
    <row r="95" spans="1:9" s="45" customFormat="1" x14ac:dyDescent="0.25">
      <c r="A95" s="69" t="s">
        <v>80</v>
      </c>
      <c r="B95" s="70">
        <v>12373.769999999999</v>
      </c>
      <c r="C95" s="44"/>
    </row>
    <row r="96" spans="1:9" s="45" customFormat="1" x14ac:dyDescent="0.25">
      <c r="A96" s="69" t="s">
        <v>81</v>
      </c>
      <c r="B96" s="70">
        <v>6687.02</v>
      </c>
      <c r="C96" s="44"/>
    </row>
    <row r="97" spans="1:4" s="45" customFormat="1" x14ac:dyDescent="0.25">
      <c r="A97" s="69" t="s">
        <v>82</v>
      </c>
      <c r="B97" s="70">
        <v>1095.7299999999977</v>
      </c>
      <c r="C97" s="44"/>
    </row>
    <row r="98" spans="1:4" s="45" customFormat="1" x14ac:dyDescent="0.25">
      <c r="A98" s="69" t="s">
        <v>83</v>
      </c>
      <c r="B98" s="70">
        <v>576.04</v>
      </c>
      <c r="C98" s="44"/>
    </row>
    <row r="99" spans="1:4" s="45" customFormat="1" x14ac:dyDescent="0.25">
      <c r="A99" s="69" t="s">
        <v>84</v>
      </c>
      <c r="B99" s="70">
        <v>33255</v>
      </c>
      <c r="C99" s="44"/>
    </row>
    <row r="100" spans="1:4" s="45" customFormat="1" x14ac:dyDescent="0.25">
      <c r="A100" s="69" t="s">
        <v>85</v>
      </c>
      <c r="B100" s="70">
        <v>0</v>
      </c>
      <c r="C100" s="44"/>
    </row>
    <row r="101" spans="1:4" s="45" customFormat="1" x14ac:dyDescent="0.25">
      <c r="A101" s="69" t="s">
        <v>86</v>
      </c>
      <c r="B101" s="70">
        <v>0</v>
      </c>
      <c r="C101" s="44"/>
    </row>
    <row r="102" spans="1:4" s="45" customFormat="1" x14ac:dyDescent="0.25">
      <c r="A102" s="4" t="s">
        <v>87</v>
      </c>
      <c r="B102" s="72">
        <f>SUM(B77,B78,B79,B80,B81,B82,B85,B86)</f>
        <v>4550384.8599999985</v>
      </c>
      <c r="C102" s="44"/>
    </row>
    <row r="103" spans="1:4" s="45" customFormat="1" x14ac:dyDescent="0.25">
      <c r="A103" s="4"/>
      <c r="B103" s="73"/>
      <c r="C103" s="44"/>
    </row>
    <row r="104" spans="1:4" s="45" customFormat="1" x14ac:dyDescent="0.25">
      <c r="A104" s="52" t="s">
        <v>88</v>
      </c>
      <c r="B104" s="52"/>
      <c r="C104" s="49"/>
    </row>
    <row r="105" spans="1:4" s="55" customFormat="1" x14ac:dyDescent="0.25">
      <c r="A105" s="74" t="s">
        <v>89</v>
      </c>
      <c r="B105" s="26">
        <v>398030.59</v>
      </c>
      <c r="C105" s="49"/>
    </row>
    <row r="106" spans="1:4" s="55" customFormat="1" x14ac:dyDescent="0.25">
      <c r="A106" s="74" t="s">
        <v>90</v>
      </c>
      <c r="B106" s="70">
        <v>0</v>
      </c>
      <c r="C106" s="49"/>
    </row>
    <row r="107" spans="1:4" s="55" customFormat="1" x14ac:dyDescent="0.25">
      <c r="A107" s="74" t="s">
        <v>91</v>
      </c>
      <c r="B107" s="70">
        <v>0</v>
      </c>
      <c r="C107" s="49"/>
    </row>
    <row r="108" spans="1:4" s="55" customFormat="1" x14ac:dyDescent="0.25">
      <c r="A108" s="74" t="s">
        <v>92</v>
      </c>
      <c r="B108" s="70">
        <v>0</v>
      </c>
      <c r="C108" s="49"/>
    </row>
    <row r="109" spans="1:4" s="55" customFormat="1" x14ac:dyDescent="0.25">
      <c r="A109" s="37" t="s">
        <v>93</v>
      </c>
      <c r="B109" s="75">
        <f>B105+B106+B107+B108</f>
        <v>398030.59</v>
      </c>
      <c r="C109" s="76"/>
    </row>
    <row r="110" spans="1:4" s="45" customFormat="1" ht="14.25" customHeight="1" x14ac:dyDescent="0.25">
      <c r="A110" s="4" t="s">
        <v>94</v>
      </c>
      <c r="B110" s="48">
        <f>B102+B109</f>
        <v>4948415.4499999983</v>
      </c>
      <c r="C110" s="61"/>
      <c r="D110" s="77"/>
    </row>
    <row r="111" spans="1:4" s="45" customFormat="1" x14ac:dyDescent="0.25">
      <c r="A111" s="4"/>
      <c r="B111" s="51"/>
      <c r="C111" s="61"/>
    </row>
    <row r="112" spans="1:4" s="45" customFormat="1" x14ac:dyDescent="0.25">
      <c r="A112" s="59" t="s">
        <v>95</v>
      </c>
      <c r="B112" s="60"/>
      <c r="C112" s="61"/>
    </row>
    <row r="113" spans="1:4" s="45" customFormat="1" x14ac:dyDescent="0.25">
      <c r="A113" s="74" t="s">
        <v>96</v>
      </c>
      <c r="B113" s="51">
        <v>0</v>
      </c>
      <c r="C113" s="49"/>
    </row>
    <row r="114" spans="1:4" s="45" customFormat="1" x14ac:dyDescent="0.25">
      <c r="A114" s="74" t="s">
        <v>97</v>
      </c>
      <c r="B114" s="78">
        <v>0</v>
      </c>
      <c r="C114" s="2"/>
    </row>
    <row r="115" spans="1:4" s="45" customFormat="1" x14ac:dyDescent="0.25">
      <c r="A115" s="79" t="s">
        <v>98</v>
      </c>
      <c r="B115" s="80">
        <f>B113+B114</f>
        <v>0</v>
      </c>
      <c r="C115" s="2"/>
    </row>
    <row r="116" spans="1:4" s="82" customFormat="1" x14ac:dyDescent="0.25">
      <c r="A116" s="99"/>
      <c r="B116" s="99"/>
      <c r="C116" s="81"/>
    </row>
    <row r="117" spans="1:4" s="45" customFormat="1" x14ac:dyDescent="0.25">
      <c r="A117" s="21" t="s">
        <v>123</v>
      </c>
      <c r="B117" s="83"/>
      <c r="C117" s="41"/>
    </row>
    <row r="118" spans="1:4" s="86" customFormat="1" x14ac:dyDescent="0.25">
      <c r="A118" s="84" t="s">
        <v>99</v>
      </c>
      <c r="B118" s="85">
        <f>SUM(B119)</f>
        <v>0</v>
      </c>
      <c r="C118" s="40"/>
    </row>
    <row r="119" spans="1:4" x14ac:dyDescent="0.25">
      <c r="A119" s="27" t="s">
        <v>100</v>
      </c>
      <c r="B119" s="26">
        <v>0</v>
      </c>
      <c r="C119" s="41"/>
      <c r="D119" s="1"/>
    </row>
    <row r="120" spans="1:4" s="86" customFormat="1" x14ac:dyDescent="0.25">
      <c r="A120" s="84" t="s">
        <v>101</v>
      </c>
      <c r="B120" s="85">
        <f>SUM(B121:B125)</f>
        <v>19401101.999999996</v>
      </c>
      <c r="C120" s="40"/>
    </row>
    <row r="121" spans="1:4" x14ac:dyDescent="0.25">
      <c r="A121" s="27" t="s">
        <v>102</v>
      </c>
      <c r="B121" s="26">
        <v>451.13999999718499</v>
      </c>
      <c r="C121" s="41"/>
      <c r="D121" s="1"/>
    </row>
    <row r="122" spans="1:4" x14ac:dyDescent="0.25">
      <c r="A122" s="27" t="s">
        <v>103</v>
      </c>
      <c r="B122" s="26">
        <v>12950226.85</v>
      </c>
      <c r="C122" s="41"/>
      <c r="D122" s="1"/>
    </row>
    <row r="123" spans="1:4" x14ac:dyDescent="0.25">
      <c r="A123" s="27" t="s">
        <v>104</v>
      </c>
      <c r="B123" s="26">
        <v>5057954.2600000007</v>
      </c>
      <c r="C123" s="41"/>
      <c r="D123" s="1"/>
    </row>
    <row r="124" spans="1:4" x14ac:dyDescent="0.25">
      <c r="A124" s="28" t="s">
        <v>105</v>
      </c>
      <c r="B124" s="26">
        <v>1349560.01</v>
      </c>
      <c r="C124" s="41"/>
      <c r="D124" s="1"/>
    </row>
    <row r="125" spans="1:4" x14ac:dyDescent="0.25">
      <c r="A125" s="28" t="s">
        <v>106</v>
      </c>
      <c r="B125" s="26">
        <v>42909.74</v>
      </c>
      <c r="C125" s="3"/>
      <c r="D125" s="1"/>
    </row>
    <row r="126" spans="1:4" s="86" customFormat="1" x14ac:dyDescent="0.25">
      <c r="A126" s="84" t="s">
        <v>107</v>
      </c>
      <c r="B126" s="85">
        <f>B127</f>
        <v>7377140.5499999998</v>
      </c>
      <c r="C126" s="40"/>
    </row>
    <row r="127" spans="1:4" x14ac:dyDescent="0.25">
      <c r="A127" s="27" t="s">
        <v>108</v>
      </c>
      <c r="B127" s="26">
        <v>7377140.5499999998</v>
      </c>
      <c r="C127" s="41"/>
      <c r="D127" s="1"/>
    </row>
    <row r="128" spans="1:4" s="45" customFormat="1" x14ac:dyDescent="0.25">
      <c r="A128" s="79" t="s">
        <v>109</v>
      </c>
      <c r="B128" s="85">
        <f>SUM(B126,B120,B118)</f>
        <v>26778242.549999997</v>
      </c>
      <c r="C128" s="41"/>
    </row>
    <row r="129" spans="1:4" s="45" customFormat="1" x14ac:dyDescent="0.25">
      <c r="A129" s="79" t="s">
        <v>110</v>
      </c>
      <c r="B129" s="85">
        <f>(B35+B56)-(B110+B115)</f>
        <v>26783356.300000001</v>
      </c>
      <c r="C129" s="41"/>
    </row>
    <row r="130" spans="1:4" s="45" customFormat="1" x14ac:dyDescent="0.25">
      <c r="A130" s="87" t="s">
        <v>111</v>
      </c>
      <c r="B130" s="88"/>
      <c r="C130" s="89"/>
      <c r="D130" s="2"/>
    </row>
    <row r="131" spans="1:4" s="45" customFormat="1" x14ac:dyDescent="0.25">
      <c r="A131" s="90" t="s">
        <v>112</v>
      </c>
      <c r="B131" s="91"/>
      <c r="C131" s="89"/>
      <c r="D131" s="2"/>
    </row>
    <row r="132" spans="1:4" s="45" customFormat="1" x14ac:dyDescent="0.25">
      <c r="A132" s="92" t="s">
        <v>113</v>
      </c>
      <c r="B132" s="85">
        <v>640870.49</v>
      </c>
      <c r="C132" s="89"/>
      <c r="D132" s="2"/>
    </row>
    <row r="133" spans="1:4" s="45" customFormat="1" x14ac:dyDescent="0.25">
      <c r="A133" s="92" t="s">
        <v>114</v>
      </c>
      <c r="B133" s="85">
        <v>0</v>
      </c>
      <c r="C133" s="89"/>
      <c r="D133" s="2"/>
    </row>
    <row r="134" spans="1:4" s="45" customFormat="1" x14ac:dyDescent="0.25">
      <c r="A134" s="92" t="s">
        <v>115</v>
      </c>
      <c r="B134" s="85">
        <f>SUM(B135:B135)</f>
        <v>37471.22</v>
      </c>
      <c r="C134" s="89"/>
      <c r="D134" s="2"/>
    </row>
    <row r="135" spans="1:4" s="45" customFormat="1" x14ac:dyDescent="0.25">
      <c r="A135" s="93" t="s">
        <v>116</v>
      </c>
      <c r="B135" s="94">
        <f>31694.43+5776.79</f>
        <v>37471.22</v>
      </c>
      <c r="C135" s="89"/>
      <c r="D135" s="2"/>
    </row>
    <row r="136" spans="1:4" s="45" customFormat="1" x14ac:dyDescent="0.25">
      <c r="A136" s="90" t="s">
        <v>117</v>
      </c>
      <c r="B136" s="95">
        <f>B132+B133+B134</f>
        <v>678341.71</v>
      </c>
      <c r="C136" s="96"/>
      <c r="D136" s="2"/>
    </row>
    <row r="137" spans="1:4" s="45" customFormat="1" x14ac:dyDescent="0.25">
      <c r="A137" s="100" t="s">
        <v>118</v>
      </c>
      <c r="B137" s="101"/>
      <c r="C137" s="1"/>
      <c r="D137" s="2"/>
    </row>
    <row r="138" spans="1:4" s="45" customFormat="1" x14ac:dyDescent="0.25">
      <c r="A138" s="102"/>
      <c r="B138" s="103"/>
      <c r="C138" s="1"/>
      <c r="D138" s="2"/>
    </row>
    <row r="139" spans="1:4" s="45" customFormat="1" x14ac:dyDescent="0.25">
      <c r="A139" s="104"/>
      <c r="B139" s="105"/>
      <c r="C139" s="1"/>
      <c r="D139" s="2"/>
    </row>
    <row r="140" spans="1:4" x14ac:dyDescent="0.25">
      <c r="A140" s="45" t="s">
        <v>119</v>
      </c>
      <c r="B140" s="45"/>
    </row>
    <row r="141" spans="1:4" x14ac:dyDescent="0.25">
      <c r="A141" s="45"/>
      <c r="B141" s="45"/>
    </row>
    <row r="142" spans="1:4" x14ac:dyDescent="0.25">
      <c r="A142" s="45" t="s">
        <v>120</v>
      </c>
      <c r="B142" s="45"/>
    </row>
    <row r="143" spans="1:4" s="45" customFormat="1" x14ac:dyDescent="0.25">
      <c r="A143" s="1"/>
      <c r="B143" s="1"/>
      <c r="C143" s="1"/>
      <c r="D143" s="2"/>
    </row>
    <row r="153" spans="2:2" x14ac:dyDescent="0.25">
      <c r="B153" s="35"/>
    </row>
  </sheetData>
  <mergeCells count="9">
    <mergeCell ref="A22:B22"/>
    <mergeCell ref="A116:B116"/>
    <mergeCell ref="A137:B139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0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05.2023</vt:lpstr>
      <vt:lpstr>'05.2023'!Area_de_impressao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2023-04-26T15:03:58Z</cp:lastPrinted>
  <dcterms:created xsi:type="dcterms:W3CDTF">2023-04-26T15:03:40Z</dcterms:created>
  <dcterms:modified xsi:type="dcterms:W3CDTF">2023-07-04T14:29:32Z</dcterms:modified>
</cp:coreProperties>
</file>